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9285"/>
  </bookViews>
  <sheets>
    <sheet name="I" sheetId="1" r:id="rId1"/>
    <sheet name="Sheet1" sheetId="2" r:id="rId2"/>
  </sheets>
  <definedNames>
    <definedName name="_xlnm.Print_Titles" localSheetId="0">I!#REF!</definedName>
  </definedNames>
  <calcPr calcId="125725"/>
</workbook>
</file>

<file path=xl/calcChain.xml><?xml version="1.0" encoding="utf-8"?>
<calcChain xmlns="http://schemas.openxmlformats.org/spreadsheetml/2006/main">
  <c r="F54" i="1"/>
  <c r="F31"/>
  <c r="F52"/>
  <c r="F53"/>
  <c r="F21"/>
  <c r="F17"/>
  <c r="F43" l="1"/>
  <c r="F44"/>
  <c r="F45"/>
  <c r="F46"/>
  <c r="F47"/>
  <c r="F48"/>
  <c r="F49"/>
  <c r="F50"/>
  <c r="F51"/>
  <c r="F42"/>
  <c r="F41"/>
  <c r="F40"/>
  <c r="F39"/>
  <c r="F38"/>
  <c r="F37"/>
  <c r="F36"/>
  <c r="F35"/>
  <c r="F20"/>
  <c r="F34" l="1"/>
  <c r="F33"/>
  <c r="F32"/>
  <c r="F28"/>
  <c r="F27"/>
  <c r="F26"/>
  <c r="F25"/>
  <c r="F24"/>
  <c r="F22"/>
  <c r="F19"/>
  <c r="F18"/>
  <c r="F16"/>
  <c r="F15"/>
  <c r="F14"/>
  <c r="F13"/>
  <c r="F12"/>
  <c r="F11"/>
  <c r="F10"/>
  <c r="F30" l="1"/>
  <c r="F23"/>
</calcChain>
</file>

<file path=xl/sharedStrings.xml><?xml version="1.0" encoding="utf-8"?>
<sst xmlns="http://schemas.openxmlformats.org/spreadsheetml/2006/main" count="100" uniqueCount="65">
  <si>
    <t>№</t>
  </si>
  <si>
    <t>Наименование СМР</t>
  </si>
  <si>
    <t>м-ка</t>
  </si>
  <si>
    <t>ед цена</t>
  </si>
  <si>
    <t>I</t>
  </si>
  <si>
    <t>Фасада</t>
  </si>
  <si>
    <t>Скеле</t>
  </si>
  <si>
    <t>Обрушване подкожушена фасадна мазилка</t>
  </si>
  <si>
    <t>Топлоизолационен пакет фасада - EPS 8 см, дюбели, мрежа, шпакловка, минерална мазилка</t>
  </si>
  <si>
    <t>Обръщане дограма и пиластри до 35 см - топлоизолация, ъглов профил, шпакловка, минерална мазилка</t>
  </si>
  <si>
    <t>m</t>
  </si>
  <si>
    <t>Демонтаж на стари обшивки по бордове и монтаж на шапка от шперплат и поцинкована ламарина</t>
  </si>
  <si>
    <t>Почистване, събиране и извозване на отпадъци</t>
  </si>
  <si>
    <t>Дограма</t>
  </si>
  <si>
    <t>Оформяне на холкер</t>
  </si>
  <si>
    <t>Полагане на поцинкован закрепващ профил за хидроизолация по стени, бордове, покривно осветление и съоръжения</t>
  </si>
  <si>
    <t>Демонтаж на стари улуци и монтаж на нови улуци от поцинкована ламарина и надолучни поли</t>
  </si>
  <si>
    <t>Грундиране преди хидроизолация</t>
  </si>
  <si>
    <t>Покрив</t>
  </si>
  <si>
    <t>ІІ</t>
  </si>
  <si>
    <t>ІІІ</t>
  </si>
  <si>
    <t>Подпрозоречни первази и поли от пластифицирана ламарина с полиестерно покритие с широчина до 25 см</t>
  </si>
  <si>
    <t>Оформяне на хидроизолация около вентилационни съоръжения, комини и покривно осветление</t>
  </si>
  <si>
    <t>Демонтаж на стари и монтаж на нови водосточни тръби, казанчета и кривки от поцинкована ламарина</t>
  </si>
  <si>
    <t>Възстановяване стени на  борд на  покрив с шпакловка, мрежа и минерална мазилка</t>
  </si>
  <si>
    <t>Полагане на 1 пласт хидроизолация с посипка, включително по борд</t>
  </si>
  <si>
    <t>Полагане на 2 пласта хидроизолация с посипка, включително по борд</t>
  </si>
  <si>
    <t>IV</t>
  </si>
  <si>
    <t>Осветление</t>
  </si>
  <si>
    <t>Изготвяне на светотехническо проектиране с подходящ софтуер за целта</t>
  </si>
  <si>
    <t>Демонтаж на стари осветители</t>
  </si>
  <si>
    <t>Монтаж на нови LED осветители</t>
  </si>
  <si>
    <t>Доставка на окачващи линии</t>
  </si>
  <si>
    <t>Монтаж на окачващи линии</t>
  </si>
  <si>
    <t>Монтаж и окабеляване по окачващи линии</t>
  </si>
  <si>
    <t>Механизация за 8м. височина</t>
  </si>
  <si>
    <t xml:space="preserve">Доставка на разпределителна кутия RKOM </t>
  </si>
  <si>
    <t>Монтаж и крепежни елементи за разпределителна кутия RKOM</t>
  </si>
  <si>
    <t>Доставка на микровълнов сензор със SSD матрица за движение</t>
  </si>
  <si>
    <t>Монтаж и крепежни елементи за микровълнов сензор със SSD матрица за движение</t>
  </si>
  <si>
    <t>Доставка на кабел 6 жилен екраниран S6х0.22</t>
  </si>
  <si>
    <t>Монтаж и крепежни елементи за кабел 6 жилен екраниран S6х0.22</t>
  </si>
  <si>
    <t xml:space="preserve">Доставка на кабел СВТ 2х1 mm² </t>
  </si>
  <si>
    <t>Изтегляне и укрепване с крепежни скоби</t>
  </si>
  <si>
    <t>Помощни материали – свързващи елементи, конектори и допълнителни консумативи.</t>
  </si>
  <si>
    <t>мс</t>
  </si>
  <si>
    <t xml:space="preserve">Доставка на LED осветител 60W с общ интензитет на осветителя 7500 Lm с вградени модули за регулиране на осветеността на 50 % и 100 % </t>
  </si>
  <si>
    <r>
      <t>m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</si>
  <si>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m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</si>
  <si>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m</t>
    </r>
    <r>
      <rPr>
        <vertAlign val="superscript"/>
        <sz val="11"/>
        <color theme="1"/>
        <rFont val="Times New Roman"/>
        <family val="1"/>
        <charset val="204"/>
      </rPr>
      <t>2</t>
    </r>
  </si>
  <si>
    <t>кол-во</t>
  </si>
  <si>
    <t>стойност</t>
  </si>
  <si>
    <t>бр.</t>
  </si>
  <si>
    <t>Демонтаж на стари подпрозоречни ламаринени обшивки и  монтаж на нови</t>
  </si>
  <si>
    <t>Изстъргване на съществуваща компрометирана хидроизолация и възстановяване на замазка частично</t>
  </si>
  <si>
    <t xml:space="preserve">Подмяна на покривно остъкляване с ново от  поликарбонатни плоскости 16mm, прозрачни, вкл. конструкция,  вкл демонтаж на съществуващо остъкляване </t>
  </si>
  <si>
    <t>Приложение № 5.2.</t>
  </si>
  <si>
    <t>Възложител: СТОЛИЧЕН АВТОТРАНСПОРТ ЕАД</t>
  </si>
  <si>
    <t>Количествена-стойностна сметка</t>
  </si>
  <si>
    <t>Частична подмяна на дограма, вкл демонтаж съществуваща, с РVC четири камерен профил, на ремонтни работилници в сервиз</t>
  </si>
  <si>
    <t>Обект: "Поделение Дружба" - Сервизно хале</t>
  </si>
  <si>
    <t xml:space="preserve">Допълнително възникнали и непредвидени видове работи в размер на 5 % от цената на строително – монтажни работи. </t>
  </si>
  <si>
    <t>Общо:</t>
  </si>
  <si>
    <t>Всичко за обекта:</t>
  </si>
  <si>
    <t>за изпълнение на строително - монтажни дейности по  покрив, фасада, дограма и осветление</t>
  </si>
</sst>
</file>

<file path=xl/styles.xml><?xml version="1.0" encoding="utf-8"?>
<styleSheet xmlns="http://schemas.openxmlformats.org/spreadsheetml/2006/main">
  <numFmts count="1">
    <numFmt numFmtId="164" formatCode="#,##0.00\ &quot;лв.&quot;"/>
  </numFmts>
  <fonts count="7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1" fillId="0" borderId="5" xfId="0" applyNumberFormat="1" applyFont="1" applyBorder="1" applyAlignment="1">
      <alignment horizontal="right" vertical="center"/>
    </xf>
    <xf numFmtId="4" fontId="1" fillId="0" borderId="12" xfId="0" applyNumberFormat="1" applyFont="1" applyBorder="1" applyAlignment="1">
      <alignment horizontal="right" vertical="center"/>
    </xf>
    <xf numFmtId="0" fontId="1" fillId="2" borderId="7" xfId="0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right" vertical="center"/>
    </xf>
    <xf numFmtId="164" fontId="3" fillId="2" borderId="6" xfId="0" applyNumberFormat="1" applyFont="1" applyFill="1" applyBorder="1" applyAlignment="1">
      <alignment horizontal="right" vertical="center"/>
    </xf>
    <xf numFmtId="4" fontId="2" fillId="0" borderId="0" xfId="0" applyNumberFormat="1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right" vertical="center"/>
    </xf>
    <xf numFmtId="4" fontId="1" fillId="0" borderId="5" xfId="0" applyNumberFormat="1" applyFont="1" applyFill="1" applyBorder="1" applyAlignment="1">
      <alignment horizontal="right" vertical="center"/>
    </xf>
    <xf numFmtId="4" fontId="2" fillId="0" borderId="6" xfId="0" applyNumberFormat="1" applyFont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right" vertical="center"/>
    </xf>
    <xf numFmtId="1" fontId="3" fillId="2" borderId="5" xfId="0" applyNumberFormat="1" applyFont="1" applyFill="1" applyBorder="1" applyAlignment="1">
      <alignment vertical="center" wrapText="1"/>
    </xf>
    <xf numFmtId="1" fontId="1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right" vertical="center"/>
    </xf>
    <xf numFmtId="164" fontId="3" fillId="2" borderId="10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4" fontId="2" fillId="0" borderId="13" xfId="0" applyNumberFormat="1" applyFont="1" applyFill="1" applyBorder="1" applyAlignment="1">
      <alignment horizontal="right" vertical="center"/>
    </xf>
    <xf numFmtId="4" fontId="3" fillId="2" borderId="7" xfId="0" applyNumberFormat="1" applyFont="1" applyFill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3" fillId="2" borderId="7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 vertical="center"/>
    </xf>
    <xf numFmtId="4" fontId="1" fillId="3" borderId="0" xfId="0" applyNumberFormat="1" applyFont="1" applyFill="1" applyAlignment="1">
      <alignment horizontal="right" vertical="center"/>
    </xf>
    <xf numFmtId="0" fontId="3" fillId="3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54"/>
  <sheetViews>
    <sheetView tabSelected="1" topLeftCell="A46" zoomScale="120" zoomScaleNormal="120" workbookViewId="0">
      <selection activeCell="A53" sqref="A53:XFD54"/>
    </sheetView>
  </sheetViews>
  <sheetFormatPr defaultRowHeight="15"/>
  <cols>
    <col min="1" max="1" width="4.7109375" style="7" customWidth="1"/>
    <col min="2" max="2" width="58.42578125" style="8" customWidth="1"/>
    <col min="3" max="3" width="4.7109375" style="7" customWidth="1"/>
    <col min="4" max="4" width="8.42578125" style="9" customWidth="1"/>
    <col min="5" max="5" width="7.7109375" style="9" customWidth="1"/>
    <col min="6" max="6" width="14.28515625" style="9" customWidth="1"/>
    <col min="7" max="29" width="9.140625" style="10"/>
    <col min="30" max="16384" width="9.140625" style="1"/>
  </cols>
  <sheetData>
    <row r="1" spans="1:29">
      <c r="A1" s="57" t="s">
        <v>57</v>
      </c>
      <c r="B1" s="54"/>
      <c r="C1" s="52"/>
    </row>
    <row r="2" spans="1:29">
      <c r="A2" s="53" t="s">
        <v>60</v>
      </c>
      <c r="C2" s="52"/>
    </row>
    <row r="3" spans="1:29">
      <c r="A3" s="52"/>
      <c r="C3" s="55"/>
      <c r="D3" s="56"/>
      <c r="E3" s="56" t="s">
        <v>56</v>
      </c>
    </row>
    <row r="4" spans="1:29" ht="21.75" customHeight="1">
      <c r="A4" s="62" t="s">
        <v>58</v>
      </c>
      <c r="B4" s="62"/>
      <c r="C4" s="62"/>
      <c r="D4" s="62"/>
      <c r="E4" s="62"/>
      <c r="F4" s="62"/>
    </row>
    <row r="5" spans="1:29">
      <c r="A5" s="63" t="s">
        <v>64</v>
      </c>
      <c r="B5" s="63"/>
      <c r="C5" s="63"/>
      <c r="D5" s="63"/>
      <c r="E5" s="63"/>
      <c r="F5" s="63"/>
    </row>
    <row r="6" spans="1:29">
      <c r="A6" s="63"/>
      <c r="B6" s="63"/>
      <c r="C6" s="63"/>
      <c r="D6" s="63"/>
      <c r="E6" s="63"/>
      <c r="F6" s="63"/>
    </row>
    <row r="7" spans="1:29" ht="21.75" customHeight="1">
      <c r="A7" s="11" t="s">
        <v>0</v>
      </c>
      <c r="B7" s="12" t="s">
        <v>1</v>
      </c>
      <c r="C7" s="13" t="s">
        <v>2</v>
      </c>
      <c r="D7" s="14" t="s">
        <v>50</v>
      </c>
      <c r="E7" s="14" t="s">
        <v>3</v>
      </c>
      <c r="F7" s="15" t="s">
        <v>51</v>
      </c>
    </row>
    <row r="8" spans="1:29" s="2" customFormat="1">
      <c r="A8" s="16" t="s">
        <v>4</v>
      </c>
      <c r="B8" s="17" t="s">
        <v>18</v>
      </c>
      <c r="C8" s="18"/>
      <c r="D8" s="19"/>
      <c r="E8" s="19"/>
      <c r="F8" s="20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</row>
    <row r="9" spans="1:29" s="2" customFormat="1" ht="30">
      <c r="A9" s="22">
        <v>1</v>
      </c>
      <c r="B9" s="23" t="s">
        <v>22</v>
      </c>
      <c r="C9" s="24" t="s">
        <v>47</v>
      </c>
      <c r="D9" s="25">
        <v>105</v>
      </c>
      <c r="E9" s="26"/>
      <c r="F9" s="27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</row>
    <row r="10" spans="1:29" s="2" customFormat="1">
      <c r="A10" s="22">
        <v>2</v>
      </c>
      <c r="B10" s="23" t="s">
        <v>14</v>
      </c>
      <c r="C10" s="28" t="s">
        <v>10</v>
      </c>
      <c r="D10" s="25">
        <v>360</v>
      </c>
      <c r="E10" s="26"/>
      <c r="F10" s="27">
        <f t="shared" ref="F10:F22" si="0">+ROUND(D10*E10,2)</f>
        <v>0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</row>
    <row r="11" spans="1:29" s="2" customFormat="1" ht="30">
      <c r="A11" s="22">
        <v>3</v>
      </c>
      <c r="B11" s="29" t="s">
        <v>15</v>
      </c>
      <c r="C11" s="28" t="s">
        <v>10</v>
      </c>
      <c r="D11" s="25">
        <v>314</v>
      </c>
      <c r="E11" s="26"/>
      <c r="F11" s="27">
        <f t="shared" si="0"/>
        <v>0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</row>
    <row r="12" spans="1:29" s="2" customFormat="1" ht="30">
      <c r="A12" s="22">
        <v>4</v>
      </c>
      <c r="B12" s="23" t="s">
        <v>53</v>
      </c>
      <c r="C12" s="28" t="s">
        <v>10</v>
      </c>
      <c r="D12" s="25">
        <v>360</v>
      </c>
      <c r="E12" s="26"/>
      <c r="F12" s="27">
        <f t="shared" si="0"/>
        <v>0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</row>
    <row r="13" spans="1:29" s="2" customFormat="1" ht="30">
      <c r="A13" s="22">
        <v>5</v>
      </c>
      <c r="B13" s="23" t="s">
        <v>11</v>
      </c>
      <c r="C13" s="28" t="s">
        <v>10</v>
      </c>
      <c r="D13" s="25">
        <v>134</v>
      </c>
      <c r="E13" s="26"/>
      <c r="F13" s="27">
        <f t="shared" si="0"/>
        <v>0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</row>
    <row r="14" spans="1:29" s="2" customFormat="1" ht="30">
      <c r="A14" s="22">
        <v>6</v>
      </c>
      <c r="B14" s="23" t="s">
        <v>16</v>
      </c>
      <c r="C14" s="28" t="s">
        <v>10</v>
      </c>
      <c r="D14" s="25">
        <v>360</v>
      </c>
      <c r="E14" s="26"/>
      <c r="F14" s="27">
        <f t="shared" si="0"/>
        <v>0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</row>
    <row r="15" spans="1:29" s="2" customFormat="1" ht="30">
      <c r="A15" s="22">
        <v>7</v>
      </c>
      <c r="B15" s="23" t="s">
        <v>23</v>
      </c>
      <c r="C15" s="28" t="s">
        <v>10</v>
      </c>
      <c r="D15" s="25">
        <v>210</v>
      </c>
      <c r="E15" s="26"/>
      <c r="F15" s="27">
        <f t="shared" si="0"/>
        <v>0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</row>
    <row r="16" spans="1:29" s="2" customFormat="1" ht="30">
      <c r="A16" s="22">
        <v>8</v>
      </c>
      <c r="B16" s="23" t="s">
        <v>24</v>
      </c>
      <c r="C16" s="24" t="s">
        <v>47</v>
      </c>
      <c r="D16" s="25">
        <v>189</v>
      </c>
      <c r="E16" s="26"/>
      <c r="F16" s="30">
        <f t="shared" si="0"/>
        <v>0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</row>
    <row r="17" spans="1:29" s="2" customFormat="1" ht="30">
      <c r="A17" s="22">
        <v>9</v>
      </c>
      <c r="B17" s="23" t="s">
        <v>54</v>
      </c>
      <c r="C17" s="24" t="s">
        <v>47</v>
      </c>
      <c r="D17" s="26">
        <v>480</v>
      </c>
      <c r="E17" s="26"/>
      <c r="F17" s="27">
        <f t="shared" si="0"/>
        <v>0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</row>
    <row r="18" spans="1:29" s="2" customFormat="1" ht="18">
      <c r="A18" s="22">
        <v>10</v>
      </c>
      <c r="B18" s="23" t="s">
        <v>17</v>
      </c>
      <c r="C18" s="24" t="s">
        <v>47</v>
      </c>
      <c r="D18" s="26">
        <v>5580</v>
      </c>
      <c r="E18" s="26"/>
      <c r="F18" s="27">
        <f t="shared" si="0"/>
        <v>0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</row>
    <row r="19" spans="1:29" s="2" customFormat="1" ht="30">
      <c r="A19" s="22">
        <v>11</v>
      </c>
      <c r="B19" s="23" t="s">
        <v>25</v>
      </c>
      <c r="C19" s="24" t="s">
        <v>47</v>
      </c>
      <c r="D19" s="26">
        <v>4560</v>
      </c>
      <c r="E19" s="26"/>
      <c r="F19" s="27">
        <f t="shared" si="0"/>
        <v>0</v>
      </c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</row>
    <row r="20" spans="1:29" s="2" customFormat="1" ht="30">
      <c r="A20" s="22">
        <v>12</v>
      </c>
      <c r="B20" s="23" t="s">
        <v>26</v>
      </c>
      <c r="C20" s="24" t="s">
        <v>47</v>
      </c>
      <c r="D20" s="26">
        <v>1020</v>
      </c>
      <c r="E20" s="26"/>
      <c r="F20" s="27">
        <f t="shared" ref="F20" si="1">+ROUND(D20*E20,2)</f>
        <v>0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</row>
    <row r="21" spans="1:29" s="2" customFormat="1" ht="45">
      <c r="A21" s="22">
        <v>13</v>
      </c>
      <c r="B21" s="23" t="s">
        <v>55</v>
      </c>
      <c r="C21" s="28" t="s">
        <v>49</v>
      </c>
      <c r="D21" s="25">
        <v>1200</v>
      </c>
      <c r="E21" s="25"/>
      <c r="F21" s="30">
        <f>+D21*E21</f>
        <v>0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</row>
    <row r="22" spans="1:29" s="2" customFormat="1" ht="18">
      <c r="A22" s="22">
        <v>14</v>
      </c>
      <c r="B22" s="23" t="s">
        <v>12</v>
      </c>
      <c r="C22" s="24" t="s">
        <v>48</v>
      </c>
      <c r="D22" s="26">
        <v>32</v>
      </c>
      <c r="E22" s="26"/>
      <c r="F22" s="27">
        <f t="shared" si="0"/>
        <v>0</v>
      </c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</row>
    <row r="23" spans="1:29" s="2" customFormat="1">
      <c r="A23" s="16" t="s">
        <v>19</v>
      </c>
      <c r="B23" s="31" t="s">
        <v>5</v>
      </c>
      <c r="C23" s="18"/>
      <c r="D23" s="19"/>
      <c r="E23" s="19"/>
      <c r="F23" s="20">
        <f>SUM(F24:F29)</f>
        <v>0</v>
      </c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</row>
    <row r="24" spans="1:29" s="2" customFormat="1" ht="18">
      <c r="A24" s="32">
        <v>1</v>
      </c>
      <c r="B24" s="23" t="s">
        <v>6</v>
      </c>
      <c r="C24" s="28" t="s">
        <v>49</v>
      </c>
      <c r="D24" s="25">
        <v>2450</v>
      </c>
      <c r="E24" s="25"/>
      <c r="F24" s="30">
        <f>+D24*E24</f>
        <v>0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</row>
    <row r="25" spans="1:29" s="2" customFormat="1" ht="18">
      <c r="A25" s="33">
        <v>2</v>
      </c>
      <c r="B25" s="29" t="s">
        <v>7</v>
      </c>
      <c r="C25" s="28" t="s">
        <v>49</v>
      </c>
      <c r="D25" s="25">
        <v>455</v>
      </c>
      <c r="E25" s="25"/>
      <c r="F25" s="30">
        <f>+D25*E25</f>
        <v>0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</row>
    <row r="26" spans="1:29" s="2" customFormat="1" ht="30">
      <c r="A26" s="33">
        <v>3</v>
      </c>
      <c r="B26" s="29" t="s">
        <v>8</v>
      </c>
      <c r="C26" s="28" t="s">
        <v>49</v>
      </c>
      <c r="D26" s="25">
        <v>1420</v>
      </c>
      <c r="E26" s="25"/>
      <c r="F26" s="30">
        <f>+D26*E26</f>
        <v>0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</row>
    <row r="27" spans="1:29" ht="30">
      <c r="A27" s="33">
        <v>4</v>
      </c>
      <c r="B27" s="29" t="s">
        <v>9</v>
      </c>
      <c r="C27" s="28" t="s">
        <v>10</v>
      </c>
      <c r="D27" s="25">
        <v>1250</v>
      </c>
      <c r="E27" s="25"/>
      <c r="F27" s="30">
        <f>+D27*E27</f>
        <v>0</v>
      </c>
    </row>
    <row r="28" spans="1:29" ht="18">
      <c r="A28" s="33">
        <v>5</v>
      </c>
      <c r="B28" s="23" t="s">
        <v>12</v>
      </c>
      <c r="C28" s="28" t="s">
        <v>48</v>
      </c>
      <c r="D28" s="26">
        <v>13</v>
      </c>
      <c r="E28" s="25"/>
      <c r="F28" s="30">
        <f>+D28*E28</f>
        <v>0</v>
      </c>
    </row>
    <row r="29" spans="1:29">
      <c r="A29" s="33"/>
      <c r="B29" s="23"/>
      <c r="C29" s="28"/>
      <c r="D29" s="26"/>
      <c r="E29" s="26"/>
      <c r="F29" s="30"/>
    </row>
    <row r="30" spans="1:29">
      <c r="A30" s="16" t="s">
        <v>20</v>
      </c>
      <c r="B30" s="31" t="s">
        <v>13</v>
      </c>
      <c r="C30" s="18"/>
      <c r="D30" s="19"/>
      <c r="E30" s="19"/>
      <c r="F30" s="20">
        <f>SUM(F31:F31:F33)</f>
        <v>0</v>
      </c>
    </row>
    <row r="31" spans="1:29" ht="45">
      <c r="A31" s="32">
        <v>1</v>
      </c>
      <c r="B31" s="23" t="s">
        <v>59</v>
      </c>
      <c r="C31" s="28" t="s">
        <v>49</v>
      </c>
      <c r="D31" s="25">
        <v>588</v>
      </c>
      <c r="E31" s="25"/>
      <c r="F31" s="30">
        <f>+D31*E31</f>
        <v>0</v>
      </c>
    </row>
    <row r="32" spans="1:29" s="10" customFormat="1" ht="30">
      <c r="A32" s="33">
        <v>2</v>
      </c>
      <c r="B32" s="23" t="s">
        <v>21</v>
      </c>
      <c r="C32" s="28" t="s">
        <v>10</v>
      </c>
      <c r="D32" s="25">
        <v>290</v>
      </c>
      <c r="E32" s="25"/>
      <c r="F32" s="30">
        <f>+D32*E32</f>
        <v>0</v>
      </c>
    </row>
    <row r="33" spans="1:6" s="10" customFormat="1" ht="15" customHeight="1">
      <c r="A33" s="33">
        <v>3</v>
      </c>
      <c r="B33" s="23" t="s">
        <v>12</v>
      </c>
      <c r="C33" s="28" t="s">
        <v>48</v>
      </c>
      <c r="D33" s="26">
        <v>45</v>
      </c>
      <c r="E33" s="25"/>
      <c r="F33" s="30">
        <f>+D33*E33</f>
        <v>0</v>
      </c>
    </row>
    <row r="34" spans="1:6">
      <c r="A34" s="34" t="s">
        <v>27</v>
      </c>
      <c r="B34" s="35" t="s">
        <v>28</v>
      </c>
      <c r="C34" s="36"/>
      <c r="D34" s="37"/>
      <c r="E34" s="37"/>
      <c r="F34" s="38">
        <f>SUM(F35:F51)</f>
        <v>0</v>
      </c>
    </row>
    <row r="35" spans="1:6" ht="45">
      <c r="A35" s="44">
        <v>1</v>
      </c>
      <c r="B35" s="47" t="s">
        <v>46</v>
      </c>
      <c r="C35" s="39" t="s">
        <v>52</v>
      </c>
      <c r="D35" s="39">
        <v>85</v>
      </c>
      <c r="E35" s="39"/>
      <c r="F35" s="40">
        <f t="shared" ref="F35:F42" si="2">+ROUND(D35*E35,2)</f>
        <v>0</v>
      </c>
    </row>
    <row r="36" spans="1:6" ht="30">
      <c r="A36" s="45">
        <v>2</v>
      </c>
      <c r="B36" s="48" t="s">
        <v>29</v>
      </c>
      <c r="C36" s="41" t="s">
        <v>52</v>
      </c>
      <c r="D36" s="41">
        <v>1</v>
      </c>
      <c r="E36" s="41"/>
      <c r="F36" s="27">
        <f t="shared" si="2"/>
        <v>0</v>
      </c>
    </row>
    <row r="37" spans="1:6">
      <c r="A37" s="45">
        <v>3</v>
      </c>
      <c r="B37" s="48" t="s">
        <v>30</v>
      </c>
      <c r="C37" s="41" t="s">
        <v>52</v>
      </c>
      <c r="D37" s="41">
        <v>236</v>
      </c>
      <c r="E37" s="41"/>
      <c r="F37" s="27">
        <f t="shared" si="2"/>
        <v>0</v>
      </c>
    </row>
    <row r="38" spans="1:6">
      <c r="A38" s="45">
        <v>4</v>
      </c>
      <c r="B38" s="48" t="s">
        <v>31</v>
      </c>
      <c r="C38" s="41" t="s">
        <v>52</v>
      </c>
      <c r="D38" s="41">
        <v>85</v>
      </c>
      <c r="E38" s="41"/>
      <c r="F38" s="27">
        <f t="shared" si="2"/>
        <v>0</v>
      </c>
    </row>
    <row r="39" spans="1:6">
      <c r="A39" s="45">
        <v>5</v>
      </c>
      <c r="B39" s="48" t="s">
        <v>32</v>
      </c>
      <c r="C39" s="41" t="s">
        <v>52</v>
      </c>
      <c r="D39" s="41">
        <v>6</v>
      </c>
      <c r="E39" s="41"/>
      <c r="F39" s="27">
        <f t="shared" si="2"/>
        <v>0</v>
      </c>
    </row>
    <row r="40" spans="1:6">
      <c r="A40" s="45">
        <v>6</v>
      </c>
      <c r="B40" s="48" t="s">
        <v>33</v>
      </c>
      <c r="C40" s="41" t="s">
        <v>52</v>
      </c>
      <c r="D40" s="41">
        <v>6</v>
      </c>
      <c r="E40" s="41"/>
      <c r="F40" s="27">
        <f t="shared" si="2"/>
        <v>0</v>
      </c>
    </row>
    <row r="41" spans="1:6">
      <c r="A41" s="45">
        <v>7</v>
      </c>
      <c r="B41" s="48" t="s">
        <v>34</v>
      </c>
      <c r="C41" s="28" t="s">
        <v>10</v>
      </c>
      <c r="D41" s="41">
        <v>600</v>
      </c>
      <c r="E41" s="41"/>
      <c r="F41" s="27">
        <f t="shared" si="2"/>
        <v>0</v>
      </c>
    </row>
    <row r="42" spans="1:6">
      <c r="A42" s="45">
        <v>8</v>
      </c>
      <c r="B42" s="48" t="s">
        <v>35</v>
      </c>
      <c r="C42" s="41" t="s">
        <v>45</v>
      </c>
      <c r="D42" s="41">
        <v>4</v>
      </c>
      <c r="E42" s="41"/>
      <c r="F42" s="30">
        <f t="shared" si="2"/>
        <v>0</v>
      </c>
    </row>
    <row r="43" spans="1:6">
      <c r="A43" s="45">
        <v>9</v>
      </c>
      <c r="B43" s="48" t="s">
        <v>36</v>
      </c>
      <c r="C43" s="41" t="s">
        <v>52</v>
      </c>
      <c r="D43" s="41">
        <v>85</v>
      </c>
      <c r="E43" s="41"/>
      <c r="F43" s="30">
        <f t="shared" ref="F43:F51" si="3">+ROUND(D43*E43,2)</f>
        <v>0</v>
      </c>
    </row>
    <row r="44" spans="1:6" ht="30">
      <c r="A44" s="45">
        <v>10</v>
      </c>
      <c r="B44" s="48" t="s">
        <v>37</v>
      </c>
      <c r="C44" s="41" t="s">
        <v>52</v>
      </c>
      <c r="D44" s="41">
        <v>85</v>
      </c>
      <c r="E44" s="41"/>
      <c r="F44" s="30">
        <f t="shared" si="3"/>
        <v>0</v>
      </c>
    </row>
    <row r="45" spans="1:6" ht="30">
      <c r="A45" s="45">
        <v>11</v>
      </c>
      <c r="B45" s="48" t="s">
        <v>38</v>
      </c>
      <c r="C45" s="41" t="s">
        <v>52</v>
      </c>
      <c r="D45" s="41">
        <v>28</v>
      </c>
      <c r="E45" s="41"/>
      <c r="F45" s="30">
        <f t="shared" si="3"/>
        <v>0</v>
      </c>
    </row>
    <row r="46" spans="1:6" ht="30">
      <c r="A46" s="45">
        <v>12</v>
      </c>
      <c r="B46" s="48" t="s">
        <v>39</v>
      </c>
      <c r="C46" s="41" t="s">
        <v>52</v>
      </c>
      <c r="D46" s="41">
        <v>28</v>
      </c>
      <c r="E46" s="41"/>
      <c r="F46" s="30">
        <f t="shared" si="3"/>
        <v>0</v>
      </c>
    </row>
    <row r="47" spans="1:6" ht="15" customHeight="1">
      <c r="A47" s="45">
        <v>13</v>
      </c>
      <c r="B47" s="49" t="s">
        <v>40</v>
      </c>
      <c r="C47" s="28" t="s">
        <v>10</v>
      </c>
      <c r="D47" s="3">
        <v>300</v>
      </c>
      <c r="E47" s="3"/>
      <c r="F47" s="30">
        <f t="shared" si="3"/>
        <v>0</v>
      </c>
    </row>
    <row r="48" spans="1:6" ht="29.25" customHeight="1">
      <c r="A48" s="45">
        <v>14</v>
      </c>
      <c r="B48" s="49" t="s">
        <v>41</v>
      </c>
      <c r="C48" s="28" t="s">
        <v>10</v>
      </c>
      <c r="D48" s="3">
        <v>300</v>
      </c>
      <c r="E48" s="3"/>
      <c r="F48" s="30">
        <f t="shared" si="3"/>
        <v>0</v>
      </c>
    </row>
    <row r="49" spans="1:6" ht="15.75" customHeight="1">
      <c r="A49" s="45">
        <v>15</v>
      </c>
      <c r="B49" s="49" t="s">
        <v>42</v>
      </c>
      <c r="C49" s="28" t="s">
        <v>10</v>
      </c>
      <c r="D49" s="3">
        <v>600</v>
      </c>
      <c r="E49" s="3"/>
      <c r="F49" s="30">
        <f t="shared" si="3"/>
        <v>0</v>
      </c>
    </row>
    <row r="50" spans="1:6" ht="15.75" customHeight="1">
      <c r="A50" s="45">
        <v>16</v>
      </c>
      <c r="B50" s="49" t="s">
        <v>43</v>
      </c>
      <c r="C50" s="28" t="s">
        <v>10</v>
      </c>
      <c r="D50" s="3">
        <v>600</v>
      </c>
      <c r="E50" s="3"/>
      <c r="F50" s="30">
        <f t="shared" si="3"/>
        <v>0</v>
      </c>
    </row>
    <row r="51" spans="1:6" ht="30" customHeight="1">
      <c r="A51" s="46">
        <v>17</v>
      </c>
      <c r="B51" s="50" t="s">
        <v>44</v>
      </c>
      <c r="C51" s="51" t="s">
        <v>10</v>
      </c>
      <c r="D51" s="4">
        <v>1</v>
      </c>
      <c r="E51" s="4"/>
      <c r="F51" s="42">
        <f t="shared" si="3"/>
        <v>0</v>
      </c>
    </row>
    <row r="52" spans="1:6">
      <c r="A52" s="5"/>
      <c r="B52" s="58" t="s">
        <v>62</v>
      </c>
      <c r="C52" s="5"/>
      <c r="D52" s="6"/>
      <c r="E52" s="6"/>
      <c r="F52" s="43">
        <f>SUM(F8,F23,F30,F34)</f>
        <v>0</v>
      </c>
    </row>
    <row r="53" spans="1:6" ht="30">
      <c r="A53" s="7">
        <v>18</v>
      </c>
      <c r="B53" s="8" t="s">
        <v>61</v>
      </c>
      <c r="F53" s="9">
        <f>0.05*F52</f>
        <v>0</v>
      </c>
    </row>
    <row r="54" spans="1:6">
      <c r="A54" s="59"/>
      <c r="B54" s="61" t="s">
        <v>63</v>
      </c>
      <c r="C54" s="59"/>
      <c r="D54" s="60"/>
      <c r="E54" s="60"/>
      <c r="F54" s="60">
        <f>F53+F52</f>
        <v>0</v>
      </c>
    </row>
  </sheetData>
  <mergeCells count="3">
    <mergeCell ref="A4:F4"/>
    <mergeCell ref="A5:F5"/>
    <mergeCell ref="A6:F6"/>
  </mergeCells>
  <pageMargins left="0.26" right="7.874015748031496E-2" top="7.874015748031496E-2" bottom="0.37" header="0.15748031496062992" footer="0"/>
  <pageSetup paperSize="9" orientation="portrait" r:id="rId1"/>
  <headerFooter>
    <oddFooter>&amp;R&amp;9&amp;P/&amp;N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Jekova</dc:creator>
  <cp:lastModifiedBy>HP 6200</cp:lastModifiedBy>
  <cp:lastPrinted>2016-03-14T13:28:20Z</cp:lastPrinted>
  <dcterms:created xsi:type="dcterms:W3CDTF">2015-12-20T16:33:38Z</dcterms:created>
  <dcterms:modified xsi:type="dcterms:W3CDTF">2016-03-25T13:22:32Z</dcterms:modified>
</cp:coreProperties>
</file>